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<sst xmlns="http://schemas.openxmlformats.org/spreadsheetml/2006/main" count="53" uniqueCount="53">
  <si>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ZBIORÓWKA</t>
  </si>
  <si>
    <t>RACHUNEK ZYSKÓW I STRAT (WARIANT PORÓWNAWCZY) ZA ROK 2019</t>
  </si>
  <si>
    <t>Nazwa i adres jednostki sprawozdawczej</t>
  </si>
  <si>
    <t xml:space="preserve">Adresat </t>
  </si>
  <si>
    <t>ZBĄSZYŃSKIE CENTRUM KULTURY</t>
  </si>
  <si>
    <t>Numer identyfikacyjny REGON</t>
  </si>
  <si>
    <t xml:space="preserve">stan na koniec </t>
  </si>
  <si>
    <t>stan na koniec</t>
  </si>
  <si>
    <t xml:space="preserve">roku poprzedniego </t>
  </si>
  <si>
    <t xml:space="preserve">roku bieżącego </t>
  </si>
  <si>
    <t>A. Przychody netto ze sprzedaży i zrównane z nimi,</t>
  </si>
  <si>
    <t xml:space="preserve">    w tym:</t>
  </si>
  <si>
    <t>I. Przychody netto ze sprzedaży produktów</t>
  </si>
  <si>
    <t>II. Zmiana stanu produktów (zwiększenie - wartość dodatnia,     zmniejszenie - wartość ujemna)</t>
  </si>
  <si>
    <t>III. Koszty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</si>
  <si>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</si>
  <si>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</si>
  <si>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</si>
  <si>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</si>
  <si>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 (400)</t>
  </si>
  <si>
    <t>II. Zużycie materiałów i energii (401)</t>
  </si>
  <si>
    <t>III. Usługi obce (402)</t>
  </si>
  <si>
    <t>IV. Podatki i opłaty (403)</t>
  </si>
  <si>
    <t>V. Wynagrodzenia (404)</t>
  </si>
  <si>
    <t>VI. Ubezpieczenia społeczne i inne świadczenia dla pracowników (405)</t>
  </si>
  <si>
    <t>VII. Pozostałe koszty rodzajowe (409)</t>
  </si>
  <si>
    <t>VIII. Wartość sprzedanych towarów i materiałów</t>
  </si>
  <si>
    <t>IX. Inne świadczenia finansowane z budżetu (410)</t>
  </si>
  <si>
    <t>X. Pozostałe obciążenia (411)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</si>
  <si>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</si>
  <si>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</si>
  <si>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</si>
  <si>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</si>
  <si>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</si>
  <si>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</si>
  <si>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 xml:space="preserve">I. Koszty inwestycji finansowych ze środków własnych samorządowych zakładów budżetowych i dochodów jednostek budżetowych gromadzonych na wydzielonym rachunku </t>
  </si>
  <si>
    <t>II. Pozostałe koszty operacyjne</t>
  </si>
  <si>
    <t>F. Zysk (starta)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</si>
  <si>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</si>
  <si>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</si>
  <si>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</si>
  <si>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</si>
  <si>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</si>
  <si>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</si>
  <si>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</si>
  <si>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 F+G-H )</t>
  </si>
  <si>
    <t>J. Podatek dochodowy</t>
  </si>
  <si>
    <t>K. Pozostałe obowiązkowe zmniejszenia zysku (zwiększenia      straty) oraz nadwyżki środków obrotowych)</t>
  </si>
  <si>
    <t>L. Zysk (strata) netto ( K-L-M)</t>
  </si>
  <si>
    <t>Informacje uzupełniajace istotne dla oceny rzetelności i przejrzystości sytuacji finansowej:</t>
  </si>
  <si>
    <t>1. Informacje o kwocie i charakterze poszczególnych pozycji przychodów lub kosztów o nadzwyczajnej wartości lub które wystąpiły incydentalnie 0,00</t>
  </si>
  <si>
    <t xml:space="preserve">                                                                       26.02.2020</t>
  </si>
  <si>
    <t xml:space="preserve">        (główny księgowy)                                     (rok, miesiąc, dzień)                       (kierownik jednostki)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</si>
</sst>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0" fontId="0" fillId="2" borderId="1" xfId="0" applyFont="1" applyFill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3" xfId="0" applyNumberFormat="1" applyFill="1" applyBorder="1" applyAlignment="1">
      <alignment/>
    </xf>
    <xf numFmtId="0" fontId="2" fillId="0" borderId="4" xfId="0" applyFont="1" applyBorder="1" applyAlignment="1">
      <alignment/>
    </xf>
    <xf numFmtId="4" fontId="0" fillId="2" borderId="5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7" xfId="0" applyFont="1" applyFill="1" applyBorder="1" applyAlignment="1">
      <alignment horizontal="left"/>
    </xf>
    <xf numFmtId="4" fontId="0" fillId="2" borderId="8" xfId="0" applyNumberFormat="1" applyFont="1" applyFill="1" applyBorder="1" applyAlignment="1">
      <alignment/>
    </xf>
    <xf numFmtId="4" fontId="0" fillId="2" borderId="9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3" borderId="7" xfId="0" applyFill="1" applyBorder="1" applyAlignment="1">
      <alignment/>
    </xf>
    <xf numFmtId="4" fontId="0" fillId="0" borderId="7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0" fontId="2" fillId="0" borderId="7" xfId="0" applyFont="1" applyBorder="1" applyAlignment="1">
      <alignment wrapText="1"/>
    </xf>
    <xf numFmtId="4" fontId="0" fillId="0" borderId="7" xfId="0" applyNumberFormat="1" applyBorder="1" applyAlignment="1">
      <alignment/>
    </xf>
    <xf numFmtId="0" fontId="0" fillId="0" borderId="10" xfId="0" applyFont="1" applyBorder="1" applyAlignment="1">
      <alignment wrapText="1"/>
    </xf>
    <xf numFmtId="4" fontId="0" fillId="4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" fontId="2" fillId="5" borderId="10" xfId="0" applyNumberFormat="1" applyFont="1" applyFill="1" applyBorder="1" applyAlignment="1">
      <alignment/>
    </xf>
    <xf numFmtId="0" fontId="0" fillId="0" borderId="11" xfId="0" applyFill="1" applyBorder="1" applyAlignment="1">
      <alignment wrapText="1"/>
    </xf>
    <xf numFmtId="4" fontId="0" fillId="5" borderId="10" xfId="0" applyNumberFormat="1" applyFill="1" applyBorder="1" applyAlignment="1">
      <alignment/>
    </xf>
    <xf numFmtId="0" fontId="0" fillId="0" borderId="11" xfId="0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4" fontId="2" fillId="4" borderId="10" xfId="0" applyNumberFormat="1" applyFont="1" applyFill="1" applyBorder="1" applyAlignment="1">
      <alignment/>
    </xf>
    <xf numFmtId="4" fontId="0" fillId="4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4" fontId="0" fillId="2" borderId="0" xfId="0" applyNumberFormat="1" applyFill="1" applyAlignment="1">
      <alignment horizontal="center"/>
    </xf>
    <xf numFmtId="4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" fontId="3" fillId="2" borderId="0" xfId="0" applyNumberFormat="1" applyFont="1" applyFill="1" applyAlignment="1">
      <alignment/>
    </xf>
    <xf numFmtId="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67"/>
  <sheetViews>
    <sheetView tabSelected="1" workbookViewId="0" topLeftCell="A28">
      <selection activeCell="E62" sqref="E62"/>
    </sheetView>
  </sheetViews>
  <sheetFormatPr defaultColWidth="9.00390625" defaultRowHeight="12.75"/>
  <cols>
    <col min="1" max="1" width="58.75390625" style="1" customWidth="1"/>
    <col min="2" max="2" width="18.00390625" style="3" customWidth="1"/>
    <col min="3" max="3" width="17.00390625" style="3" customWidth="1"/>
    <col min="4" max="226" width="11.75390625" style="1" customWidth="1"/>
    <col min="227" max="16384" width="11.75390625" style="0" customWidth="1"/>
  </cols>
  <sheetData>
    <row r="1" spans="2:3" ht="12.75">
      <c r="B1" s="45" t="s">
        <v>0</v>
      </c>
      <c r="C1" s="45"/>
    </row>
    <row r="3" spans="1:3" ht="15.75">
      <c r="A3" s="4" t="s">
        <v>1</v>
      </c>
      <c r="B3" s="5"/>
      <c r="C3" s="6"/>
    </row>
    <row r="4" spans="1:3" ht="12.75">
      <c r="A4" s="7" t="s">
        <v>2</v>
      </c>
      <c r="B4" s="8" t="s">
        <v>3</v>
      </c>
      <c r="C4" s="9"/>
    </row>
    <row r="5" spans="1:3" ht="12.75">
      <c r="A5" s="10" t="s">
        <v>4</v>
      </c>
      <c r="B5" s="11"/>
      <c r="C5" s="12"/>
    </row>
    <row r="6" spans="1:3" ht="12.75">
      <c r="A6" s="13" t="s">
        <v>5</v>
      </c>
      <c r="B6" s="11"/>
      <c r="C6" s="12"/>
    </row>
    <row r="7" spans="1:3" ht="12.75">
      <c r="A7" s="14">
        <v>639756602</v>
      </c>
      <c r="B7" s="15"/>
      <c r="C7" s="16"/>
    </row>
    <row r="8" spans="1:3" ht="12.75">
      <c r="A8" s="17"/>
      <c r="B8" s="18" t="s">
        <v>6</v>
      </c>
      <c r="C8" s="18" t="s">
        <v>7</v>
      </c>
    </row>
    <row r="9" spans="1:3" ht="12.75">
      <c r="A9" s="19"/>
      <c r="B9" s="20" t="s">
        <v>8</v>
      </c>
      <c r="C9" s="20" t="s">
        <v>9</v>
      </c>
    </row>
    <row r="10" spans="1:3" ht="12.75">
      <c r="A10" s="21" t="s">
        <v>10</v>
      </c>
      <c r="B10" s="22">
        <f>(B12+B13+B14+B15+B16+B17)</f>
        <v>1927038.23</v>
      </c>
      <c r="C10" s="22">
        <f>(C12+C13+C14+C15+C16+C17)</f>
        <v>2015476.4100000001</v>
      </c>
    </row>
    <row r="11" spans="1:3" ht="12.75">
      <c r="A11" s="23" t="s">
        <v>11</v>
      </c>
      <c r="B11" s="24"/>
      <c r="C11" s="24"/>
    </row>
    <row r="12" spans="1:3" ht="12.75">
      <c r="A12" s="25" t="s">
        <v>12</v>
      </c>
      <c r="B12" s="26">
        <f>4765+9116.72+876.24+887+810.98</f>
        <v>16455.94</v>
      </c>
      <c r="C12" s="26">
        <v>16246.12</v>
      </c>
    </row>
    <row r="13" spans="1:3" ht="25.5">
      <c r="A13" s="25" t="s">
        <v>13</v>
      </c>
      <c r="B13" s="27"/>
      <c r="C13" s="27"/>
    </row>
    <row r="14" spans="1:3" ht="12.75">
      <c r="A14" s="25" t="s">
        <v>14</v>
      </c>
      <c r="B14" s="27"/>
      <c r="C14" s="27"/>
    </row>
    <row r="15" spans="1:3" ht="12.75">
      <c r="A15" s="25" t="s">
        <v>15</v>
      </c>
      <c r="B15" s="27"/>
      <c r="C15" s="27"/>
    </row>
    <row r="16" spans="1:3" ht="12.75">
      <c r="A16" s="28" t="s">
        <v>16</v>
      </c>
      <c r="B16" s="26">
        <f>14400+1293375.97+14140+465956.33+8506+61353.99+52850</f>
        <v>1910582.29</v>
      </c>
      <c r="C16" s="26">
        <f>1925545.29+63080+10605</f>
        <v>1999230.29</v>
      </c>
    </row>
    <row r="17" spans="1:3" ht="12.75">
      <c r="A17" s="28" t="s">
        <v>17</v>
      </c>
      <c r="B17" s="29"/>
      <c r="C17" s="29"/>
    </row>
    <row r="18" spans="1:3" ht="12.75">
      <c r="A18" s="30" t="s">
        <v>18</v>
      </c>
      <c r="B18" s="31">
        <f>(B19+B20+B21+B22+B23+B24+B25)</f>
        <v>2005617.7999999998</v>
      </c>
      <c r="C18" s="31">
        <f>(C19+C20+C21+C22+C23+C24+C25)</f>
        <v>2108049.29</v>
      </c>
    </row>
    <row r="19" spans="1:3" ht="12.75">
      <c r="A19" s="32" t="s">
        <v>19</v>
      </c>
      <c r="B19" s="29">
        <v>58500.73</v>
      </c>
      <c r="C19" s="29">
        <v>48565.72</v>
      </c>
    </row>
    <row r="20" spans="1:3" ht="12.75">
      <c r="A20" s="32" t="s">
        <v>20</v>
      </c>
      <c r="B20" s="33">
        <f>395641.34+2600.84+3770.18</f>
        <v>402012.36000000004</v>
      </c>
      <c r="C20" s="33">
        <f>405363.13+899.84+3106.87+1850</f>
        <v>411219.84</v>
      </c>
    </row>
    <row r="21" spans="1:3" ht="12.75">
      <c r="A21" s="32" t="s">
        <v>21</v>
      </c>
      <c r="B21" s="33">
        <f>22958.19+249855.95+6812.22+1235+17978.23+1691.24+3832.56+10000+2814.49+1829.82</f>
        <v>319007.69999999995</v>
      </c>
      <c r="C21" s="33">
        <f>429155.61+2100.16+2496.2+3150</f>
        <v>436901.97</v>
      </c>
    </row>
    <row r="22" spans="1:3" ht="12.75">
      <c r="A22" s="32" t="s">
        <v>22</v>
      </c>
      <c r="B22" s="33">
        <f>1200</f>
        <v>1200</v>
      </c>
      <c r="C22" s="33">
        <f>1400</f>
        <v>1400</v>
      </c>
    </row>
    <row r="23" spans="1:3" ht="12.75">
      <c r="A23" s="32" t="s">
        <v>23</v>
      </c>
      <c r="B23" s="33">
        <f>452037.44+185158.03+284675.14+14965.5+31261.33+2803+33104.22+2636.5+2636.5</f>
        <v>1009277.6599999999</v>
      </c>
      <c r="C23" s="33">
        <f>983586.88+2536.52</f>
        <v>986123.4</v>
      </c>
    </row>
    <row r="24" spans="1:3" ht="25.5">
      <c r="A24" s="32" t="s">
        <v>24</v>
      </c>
      <c r="B24" s="33">
        <f>191422.17+163.5+163.5</f>
        <v>191749.17</v>
      </c>
      <c r="C24" s="33">
        <f>199719.5+163.48</f>
        <v>199882.98</v>
      </c>
    </row>
    <row r="25" spans="1:3" ht="12.75">
      <c r="A25" s="32" t="s">
        <v>25</v>
      </c>
      <c r="B25" s="33">
        <f>3064.87+122.59+14276.04+2871.57+333.91+2888.2+174+39+100</f>
        <v>23870.18</v>
      </c>
      <c r="C25" s="33">
        <f>23758.45+196.93</f>
        <v>23955.38</v>
      </c>
    </row>
    <row r="26" spans="1:3" ht="12.75">
      <c r="A26" s="34" t="s">
        <v>26</v>
      </c>
      <c r="B26" s="29"/>
      <c r="C26" s="29"/>
    </row>
    <row r="27" spans="1:3" ht="12.75">
      <c r="A27" s="32" t="s">
        <v>27</v>
      </c>
      <c r="B27" s="29"/>
      <c r="C27" s="29"/>
    </row>
    <row r="28" spans="1:3" ht="12.75">
      <c r="A28" s="32" t="s">
        <v>28</v>
      </c>
      <c r="B28" s="29"/>
      <c r="C28" s="29"/>
    </row>
    <row r="29" spans="1:3" ht="12.75">
      <c r="A29" s="30" t="s">
        <v>29</v>
      </c>
      <c r="B29" s="35">
        <f>(B10-B18)</f>
        <v>-78579.56999999983</v>
      </c>
      <c r="C29" s="35">
        <f>(C10-C18)</f>
        <v>-92572.87999999989</v>
      </c>
    </row>
    <row r="30" spans="1:3" ht="12.75">
      <c r="A30" s="30" t="s">
        <v>30</v>
      </c>
      <c r="B30" s="36">
        <f>(B31+B32+B33)</f>
        <v>68566.3</v>
      </c>
      <c r="C30" s="36">
        <f>(C31+C32+C33)</f>
        <v>74798.9</v>
      </c>
    </row>
    <row r="31" spans="1:3" ht="12.75">
      <c r="A31" s="25" t="s">
        <v>31</v>
      </c>
      <c r="B31" s="29"/>
      <c r="C31" s="29"/>
    </row>
    <row r="32" spans="1:3" ht="12.75">
      <c r="A32" s="25" t="s">
        <v>32</v>
      </c>
      <c r="B32" s="29"/>
      <c r="C32" s="29"/>
    </row>
    <row r="33" spans="1:3" ht="12.75">
      <c r="A33" s="28" t="s">
        <v>33</v>
      </c>
      <c r="B33" s="26">
        <f>232+4300+7490.3+39789.67+8254.33+8500</f>
        <v>68566.3</v>
      </c>
      <c r="C33" s="26">
        <f>58298.9+8500+3000+5000</f>
        <v>74798.9</v>
      </c>
    </row>
    <row r="34" spans="1:3" ht="12.75">
      <c r="A34" s="30" t="s">
        <v>34</v>
      </c>
      <c r="B34" s="35">
        <v>0</v>
      </c>
      <c r="C34" s="35">
        <v>0</v>
      </c>
    </row>
    <row r="35" spans="1:3" ht="38.25">
      <c r="A35" s="25" t="s">
        <v>35</v>
      </c>
      <c r="B35" s="35"/>
      <c r="C35" s="35"/>
    </row>
    <row r="36" spans="1:3" ht="12.75">
      <c r="A36" s="28" t="s">
        <v>36</v>
      </c>
      <c r="B36" s="29"/>
      <c r="C36" s="29"/>
    </row>
    <row r="37" spans="1:3" ht="12.75">
      <c r="A37" s="30" t="s">
        <v>37</v>
      </c>
      <c r="B37" s="35">
        <f>(B29+B30-B34)</f>
        <v>-10013.26999999983</v>
      </c>
      <c r="C37" s="35">
        <f>(C29+C30-C34)</f>
        <v>-17773.979999999894</v>
      </c>
    </row>
    <row r="38" spans="1:3" ht="12.75">
      <c r="A38" s="30" t="s">
        <v>38</v>
      </c>
      <c r="B38" s="36">
        <f>(B39+B40+B41)</f>
        <v>535.26</v>
      </c>
      <c r="C38" s="36">
        <f>(C39+C40+C41)</f>
        <v>671.74</v>
      </c>
    </row>
    <row r="39" spans="1:3" ht="12.75">
      <c r="A39" s="25" t="s">
        <v>39</v>
      </c>
      <c r="B39" s="29"/>
      <c r="C39" s="29"/>
    </row>
    <row r="40" spans="1:3" ht="12.75">
      <c r="A40" s="25" t="s">
        <v>40</v>
      </c>
      <c r="B40" s="37">
        <f>535.26</f>
        <v>535.26</v>
      </c>
      <c r="C40" s="37">
        <f>671.74</f>
        <v>671.74</v>
      </c>
    </row>
    <row r="41" spans="1:3" ht="12.75">
      <c r="A41" s="25" t="s">
        <v>41</v>
      </c>
      <c r="B41" s="29"/>
      <c r="C41" s="29"/>
    </row>
    <row r="42" spans="1:3" ht="12.75">
      <c r="A42" s="30" t="s">
        <v>42</v>
      </c>
      <c r="B42" s="35">
        <v>0</v>
      </c>
      <c r="C42" s="35">
        <v>0</v>
      </c>
    </row>
    <row r="43" spans="1:3" ht="12.75">
      <c r="A43" s="25" t="s">
        <v>43</v>
      </c>
      <c r="B43" s="29"/>
      <c r="C43" s="29"/>
    </row>
    <row r="44" spans="1:3" ht="12.75">
      <c r="A44" s="25" t="s">
        <v>44</v>
      </c>
      <c r="B44" s="29"/>
      <c r="C44" s="29"/>
    </row>
    <row r="45" spans="1:3" ht="12.75">
      <c r="A45" s="30" t="s">
        <v>45</v>
      </c>
      <c r="B45" s="35">
        <f>B37+B38-B42</f>
        <v>-9478.00999999983</v>
      </c>
      <c r="C45" s="35">
        <f>C37+C38-C42</f>
        <v>-17102.239999999892</v>
      </c>
    </row>
    <row r="46" spans="1:3" ht="12.75">
      <c r="A46" s="30" t="s">
        <v>46</v>
      </c>
      <c r="B46" s="29"/>
      <c r="C46" s="29"/>
    </row>
    <row r="47" spans="1:3" ht="25.5">
      <c r="A47" s="30" t="s">
        <v>47</v>
      </c>
      <c r="B47" s="29"/>
      <c r="C47" s="29"/>
    </row>
    <row r="48" spans="1:3" ht="12.75">
      <c r="A48" s="30" t="s">
        <v>48</v>
      </c>
      <c r="B48" s="35">
        <f>(B45-B46-B47)</f>
        <v>-9478.00999999983</v>
      </c>
      <c r="C48" s="35">
        <f>(C45-C46-C47)</f>
        <v>-17102.239999999892</v>
      </c>
    </row>
    <row r="49" spans="1:3" ht="12.75">
      <c r="A49" s="38"/>
      <c r="B49" s="39"/>
      <c r="C49" s="39"/>
    </row>
    <row r="50" ht="12.75">
      <c r="A50" s="40" t="s">
        <v>49</v>
      </c>
    </row>
    <row r="51" ht="44.25" customHeight="1">
      <c r="A51" s="2" t="s">
        <v>50</v>
      </c>
    </row>
    <row r="52" spans="1:3" ht="12.75">
      <c r="A52" s="41" t="s">
        <v>51</v>
      </c>
      <c r="B52" s="42"/>
      <c r="C52" s="42"/>
    </row>
    <row r="53" spans="1:3" ht="12.75">
      <c r="A53" s="43" t="s">
        <v>52</v>
      </c>
      <c r="B53" s="44"/>
      <c r="C53" s="44"/>
    </row>
    <row r="62" spans="2:226" ht="12.75">
      <c r="B62" s="1"/>
      <c r="C62" s="1"/>
      <c r="HP62"/>
      <c r="HQ62"/>
      <c r="HR62"/>
    </row>
    <row r="63" spans="2:226" ht="12.75">
      <c r="B63" s="1"/>
      <c r="C63" s="1"/>
      <c r="HP63"/>
      <c r="HQ63"/>
      <c r="HR63"/>
    </row>
    <row r="64" spans="2:226" ht="12.75">
      <c r="B64" s="1"/>
      <c r="C64" s="1"/>
      <c r="HP64"/>
      <c r="HQ64"/>
      <c r="HR64"/>
    </row>
    <row r="65" spans="2:226" ht="12.75">
      <c r="B65" s="1"/>
      <c r="C65" s="1"/>
      <c r="HP65"/>
      <c r="HQ65"/>
      <c r="HR65"/>
    </row>
    <row r="66" spans="2:226" ht="12.75">
      <c r="B66" s="1"/>
      <c r="C66" s="1"/>
      <c r="HP66"/>
      <c r="HQ66"/>
      <c r="HR66"/>
    </row>
    <row r="67" spans="2:226" ht="12.75">
      <c r="B67" s="1"/>
      <c r="C67" s="1"/>
      <c r="HP67"/>
      <c r="HQ67"/>
      <c r="HR67"/>
    </row>
  </sheetData>
  <mergeCells count="1">
    <mergeCell ref="B1:C1"/>
  </mergeCells>
  <printOptions/>
  <pageMargins left="0.58" right="0.2" top="0.31" bottom="0.32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mwum</cp:lastModifiedBy>
  <cp:lastPrinted>2020-05-07T10:24:43Z</cp:lastPrinted>
  <dcterms:created xsi:type="dcterms:W3CDTF">1997-02-26T13:46:56Z</dcterms:created>
  <dcterms:modified xsi:type="dcterms:W3CDTF">2020-05-07T10:25:42Z</dcterms:modified>
  <cp:category/>
  <cp:version/>
  <cp:contentType/>
  <cp:contentStatus/>
</cp:coreProperties>
</file>